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<sst xmlns="http://schemas.openxmlformats.org/spreadsheetml/2006/main" count="278" uniqueCount="210">
  <si>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</si>
  <si>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</si>
  <si>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</si>
  <si>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</si>
  <si>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</si>
  <si>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</si>
  <si>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</si>
  <si>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</si>
  <si>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</si>
  <si>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</si>
  <si>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</si>
  <si>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</si>
  <si>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</si>
  <si>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</si>
  <si>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</si>
  <si>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</si>
  <si>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</si>
  <si>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</si>
  <si>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</si>
  <si>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</si>
  <si>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</si>
  <si>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</si>
  <si>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</si>
  <si>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</si>
  <si>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</si>
  <si>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</si>
  <si>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</si>
  <si>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</si>
  <si>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</si>
  <si>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</si>
  <si>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</si>
  <si>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</si>
  <si>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</si>
  <si>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</si>
  <si>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</si>
  <si>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</si>
  <si>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</si>
  <si>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</si>
  <si>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</si>
  <si>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</si>
  <si>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</si>
  <si>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</si>
  <si>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</si>
  <si>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</si>
  <si>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</si>
  <si>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</si>
  <si>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</si>
  <si>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</si>
  <si>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</si>
  <si>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</si>
  <si>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</si>
  <si>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</si>
  <si>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</si>
  <si>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</si>
  <si>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</si>
  <si>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</si>
  <si>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</si>
  <si>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</si>
  <si>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</si>
  <si>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</si>
  <si>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</si>
  <si>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</si>
  <si>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</si>
  <si>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</si>
  <si>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</si>
  <si>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</si>
  <si>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</si>
  <si>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</si>
  <si>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</si>
  <si>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</si>
  <si>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</si>
  <si>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</si>
  <si>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</si>
  <si>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</si>
  <si>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</si>
  <si>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</si>
  <si>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</si>
  <si>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</si>
  <si>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</si>
  <si>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</si>
  <si>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</si>
  <si>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</si>
  <si>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</si>
  <si>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</si>
  <si>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</si>
  <si>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</si>
  <si>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</si>
  <si>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</si>
  <si>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</si>
  <si>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</si>
  <si>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</si>
  <si>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</si>
  <si>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</si>
  <si>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</si>
  <si>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</si>
  <si>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</si>
  <si>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</si>
  <si>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</si>
  <si>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</si>
  <si>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</si>
  <si>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</si>
  <si>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</si>
  <si>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</si>
  <si>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</si>
  <si>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</si>
  <si>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</si>
  <si>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</si>
  <si>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</si>
  <si>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</si>
  <si>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</si>
  <si>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</si>
  <si>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</si>
  <si>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</si>
  <si>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</si>
  <si>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</si>
  <si>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</si>
  <si>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</si>
  <si>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</si>
  <si>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</si>
  <si>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</si>
  <si>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</si>
  <si>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</si>
  <si>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</si>
  <si>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</si>
  <si>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</si>
  <si>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</si>
  <si>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</si>
  <si>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</si>
  <si>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</si>
  <si>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</si>
  <si>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</si>
  <si>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</si>
  <si>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</si>
  <si>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</si>
  <si>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</si>
  <si>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</si>
  <si>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</si>
  <si>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</si>
  <si>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</si>
  <si>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</si>
  <si>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</si>
  <si>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</si>
  <si>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</si>
  <si>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</si>
  <si>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</si>
  <si>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</si>
  <si>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</si>
  <si>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</si>
  <si>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</si>
  <si>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</si>
  <si>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</si>
  <si>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</si>
  <si>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</si>
  <si>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</si>
  <si>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</si>
  <si>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</si>
  <si>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</si>
  <si>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</si>
  <si>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</si>
  <si>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</si>
  <si>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</si>
  <si>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</si>
  <si>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</si>
  <si>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</si>
  <si>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</si>
  <si>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</si>
  <si>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</si>
  <si>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</si>
  <si>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</si>
  <si>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</si>
  <si>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</si>
  <si>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</si>
  <si>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</si>
  <si>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</si>
  <si>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</si>
  <si>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</si>
  <si>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</si>
  <si>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</si>
  <si>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</si>
  <si>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</si>
  <si>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</si>
  <si>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</si>
  <si>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</si>
  <si>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</si>
  <si>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</si>
  <si>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</si>
  <si>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</si>
  <si>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</si>
  <si>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</si>
  <si>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</si>
  <si>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</si>
  <si>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</si>
  <si>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</si>
  <si>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</si>
  <si>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</si>
  <si>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</si>
  <si>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</si>
  <si>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</si>
  <si>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</si>
  <si>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</si>
  <si>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</si>
  <si>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</si>
  <si>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Богодухівський районний суд Харківської області</t>
  </si>
  <si>
    <t>62103.м. Богодухів.м-н Незалежності 17</t>
  </si>
  <si>
    <t>Доручення судів України / іноземних судів</t>
  </si>
  <si>
    <t xml:space="preserve">Розглянуто справ судом присяжних </t>
  </si>
  <si>
    <t>C.М.Харченко</t>
  </si>
  <si>
    <t>А.В. Сівер</t>
  </si>
  <si>
    <t>inbox@bg.hr.court.gov.ua</t>
  </si>
  <si>
    <t>9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</si>
</sst>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&amp;LF03BB656&amp;C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225</v>
      </c>
      <c r="F6" s="90">
        <v>136</v>
      </c>
      <c r="G6" s="90">
        <v>4</v>
      </c>
      <c r="H6" s="90">
        <v>148</v>
      </c>
      <c r="I6" s="90" t="s">
        <v>172</v>
      </c>
      <c r="J6" s="90">
        <v>77</v>
      </c>
      <c r="K6" s="91">
        <v>19</v>
      </c>
      <c r="L6" s="101">
        <f>E6-F6</f>
        <v>89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835</v>
      </c>
      <c r="F7" s="90">
        <v>832</v>
      </c>
      <c r="G7" s="90"/>
      <c r="H7" s="90">
        <v>833</v>
      </c>
      <c r="I7" s="90">
        <v>739</v>
      </c>
      <c r="J7" s="90">
        <v>2</v>
      </c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75</v>
      </c>
      <c r="F9" s="90">
        <v>68</v>
      </c>
      <c r="G9" s="90"/>
      <c r="H9" s="90">
        <v>72</v>
      </c>
      <c r="I9" s="90">
        <v>62</v>
      </c>
      <c r="J9" s="90">
        <v>3</v>
      </c>
      <c r="K9" s="91"/>
      <c r="L9" s="101">
        <f>E9-F9</f>
        <v>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2</v>
      </c>
      <c r="G10" s="90"/>
      <c r="H10" s="90">
        <v>2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>
        <v>2</v>
      </c>
      <c r="G12" s="90"/>
      <c r="H12" s="90">
        <v>2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1140</v>
      </c>
      <c r="F15" s="104">
        <f>SUM(F6:F14)</f>
        <v>1041</v>
      </c>
      <c r="G15" s="104">
        <f>SUM(G6:G14)</f>
        <v>4</v>
      </c>
      <c r="H15" s="104">
        <f>SUM(H6:H14)</f>
        <v>1058</v>
      </c>
      <c r="I15" s="104">
        <f>SUM(I6:I14)</f>
        <v>803</v>
      </c>
      <c r="J15" s="104">
        <f>SUM(J6:J14)</f>
        <v>82</v>
      </c>
      <c r="K15" s="104">
        <f>SUM(K6:K14)</f>
        <v>19</v>
      </c>
      <c r="L15" s="101">
        <f>E15-F15</f>
        <v>99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16</v>
      </c>
      <c r="F16" s="92">
        <v>16</v>
      </c>
      <c r="G16" s="92">
        <v>1</v>
      </c>
      <c r="H16" s="92">
        <v>16</v>
      </c>
      <c r="I16" s="92">
        <v>13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21</v>
      </c>
      <c r="F17" s="92">
        <v>14</v>
      </c>
      <c r="G17" s="92">
        <v>2</v>
      </c>
      <c r="H17" s="92">
        <v>14</v>
      </c>
      <c r="I17" s="92">
        <v>6</v>
      </c>
      <c r="J17" s="92">
        <v>7</v>
      </c>
      <c r="K17" s="91"/>
      <c r="L17" s="101">
        <f>E17-F17</f>
        <v>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24</v>
      </c>
      <c r="F24" s="91">
        <v>17</v>
      </c>
      <c r="G24" s="91">
        <v>2</v>
      </c>
      <c r="H24" s="91">
        <v>17</v>
      </c>
      <c r="I24" s="91">
        <v>6</v>
      </c>
      <c r="J24" s="91">
        <v>7</v>
      </c>
      <c r="K24" s="91"/>
      <c r="L24" s="101">
        <f>E24-F24</f>
        <v>7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136</v>
      </c>
      <c r="F25" s="91">
        <v>132</v>
      </c>
      <c r="G25" s="91">
        <v>1</v>
      </c>
      <c r="H25" s="91">
        <v>127</v>
      </c>
      <c r="I25" s="91">
        <v>72</v>
      </c>
      <c r="J25" s="91">
        <v>9</v>
      </c>
      <c r="K25" s="91"/>
      <c r="L25" s="101">
        <f>E25-F25</f>
        <v>4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512</v>
      </c>
      <c r="F27" s="91">
        <v>463</v>
      </c>
      <c r="G27" s="91">
        <v>2</v>
      </c>
      <c r="H27" s="91">
        <v>488</v>
      </c>
      <c r="I27" s="91">
        <v>448</v>
      </c>
      <c r="J27" s="91">
        <v>24</v>
      </c>
      <c r="K27" s="91"/>
      <c r="L27" s="101">
        <f>E27-F27</f>
        <v>49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572</v>
      </c>
      <c r="F28" s="91">
        <v>449</v>
      </c>
      <c r="G28" s="91">
        <v>3</v>
      </c>
      <c r="H28" s="91">
        <v>471</v>
      </c>
      <c r="I28" s="91">
        <v>379</v>
      </c>
      <c r="J28" s="91">
        <v>101</v>
      </c>
      <c r="K28" s="91">
        <v>2</v>
      </c>
      <c r="L28" s="101">
        <f>E28-F28</f>
        <v>123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55</v>
      </c>
      <c r="F29" s="91">
        <v>55</v>
      </c>
      <c r="G29" s="91"/>
      <c r="H29" s="91">
        <v>52</v>
      </c>
      <c r="I29" s="91">
        <v>46</v>
      </c>
      <c r="J29" s="91">
        <v>3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58</v>
      </c>
      <c r="F30" s="91">
        <v>46</v>
      </c>
      <c r="G30" s="91"/>
      <c r="H30" s="91">
        <v>54</v>
      </c>
      <c r="I30" s="91">
        <v>47</v>
      </c>
      <c r="J30" s="91">
        <v>4</v>
      </c>
      <c r="K30" s="91"/>
      <c r="L30" s="101">
        <f>E30-F30</f>
        <v>12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2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27</v>
      </c>
      <c r="F36" s="91">
        <v>22</v>
      </c>
      <c r="G36" s="91"/>
      <c r="H36" s="91">
        <v>27</v>
      </c>
      <c r="I36" s="91">
        <v>22</v>
      </c>
      <c r="J36" s="91"/>
      <c r="K36" s="91"/>
      <c r="L36" s="101">
        <f>E36-F36</f>
        <v>5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875</v>
      </c>
      <c r="F40" s="91">
        <v>727</v>
      </c>
      <c r="G40" s="91">
        <v>4</v>
      </c>
      <c r="H40" s="91">
        <v>734</v>
      </c>
      <c r="I40" s="91">
        <v>524</v>
      </c>
      <c r="J40" s="91">
        <v>141</v>
      </c>
      <c r="K40" s="91">
        <v>2</v>
      </c>
      <c r="L40" s="101">
        <f>E40-F40</f>
        <v>148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532</v>
      </c>
      <c r="F41" s="91">
        <v>501</v>
      </c>
      <c r="G41" s="91">
        <v>1</v>
      </c>
      <c r="H41" s="91">
        <v>512</v>
      </c>
      <c r="I41" s="91" t="s">
        <v>172</v>
      </c>
      <c r="J41" s="91">
        <v>20</v>
      </c>
      <c r="K41" s="91"/>
      <c r="L41" s="101">
        <f>E41-F41</f>
        <v>31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29</v>
      </c>
      <c r="F42" s="91">
        <v>28</v>
      </c>
      <c r="G42" s="91"/>
      <c r="H42" s="91">
        <v>29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2</v>
      </c>
      <c r="G43" s="91"/>
      <c r="H43" s="91">
        <v>2</v>
      </c>
      <c r="I43" s="91">
        <v>1</v>
      </c>
      <c r="J43" s="91">
        <v>1</v>
      </c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535</v>
      </c>
      <c r="F45" s="91">
        <f aca="true" t="shared" si="0" ref="F45:K45">F41+F43+F44</f>
        <v>503</v>
      </c>
      <c r="G45" s="91">
        <f t="shared" si="0"/>
        <v>1</v>
      </c>
      <c r="H45" s="91">
        <f t="shared" si="0"/>
        <v>514</v>
      </c>
      <c r="I45" s="91">
        <f>I43+I44</f>
        <v>1</v>
      </c>
      <c r="J45" s="91">
        <f t="shared" si="0"/>
        <v>21</v>
      </c>
      <c r="K45" s="91">
        <f t="shared" si="0"/>
        <v>0</v>
      </c>
      <c r="L45" s="101">
        <f>E45-F45</f>
        <v>32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2574</v>
      </c>
      <c r="F46" s="91">
        <f aca="true" t="shared" si="1" ref="F46:K46">F15+F24+F40+F45</f>
        <v>2288</v>
      </c>
      <c r="G46" s="91">
        <f t="shared" si="1"/>
        <v>11</v>
      </c>
      <c r="H46" s="91">
        <f t="shared" si="1"/>
        <v>2323</v>
      </c>
      <c r="I46" s="91">
        <f t="shared" si="1"/>
        <v>1334</v>
      </c>
      <c r="J46" s="91">
        <f t="shared" si="1"/>
        <v>251</v>
      </c>
      <c r="K46" s="91">
        <f t="shared" si="1"/>
        <v>21</v>
      </c>
      <c r="L46" s="101">
        <f>E46-F46</f>
        <v>286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&amp;LF03BB656&amp;CФорма № 1-мзс, Підрозділ: Богодухівський районний суд Харківської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9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36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196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59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5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400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124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34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8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&amp;LF03BB656&amp;CФорма № 1-мзс, Підрозділ: Богодухівський районний суд Харківської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148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117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4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5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465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3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3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190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534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341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12325248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5250403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9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956</v>
      </c>
      <c r="F55" s="96">
        <v>82</v>
      </c>
      <c r="G55" s="96">
        <v>15</v>
      </c>
      <c r="H55" s="96">
        <v>4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13</v>
      </c>
      <c r="F56" s="96">
        <v>3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455</v>
      </c>
      <c r="F57" s="96">
        <v>267</v>
      </c>
      <c r="G57" s="96">
        <v>10</v>
      </c>
      <c r="H57" s="96">
        <v>2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511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896</v>
      </c>
      <c r="G62" s="118">
        <v>6957033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527</v>
      </c>
      <c r="G63" s="119">
        <v>6224798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369</v>
      </c>
      <c r="G64" s="119">
        <v>732235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248</v>
      </c>
      <c r="G65" s="120">
        <v>239336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&amp;LF03BB656&amp;CФорма № 1-мзс, Підрозділ: Богодухівський районний суд Харківської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8.366533864541832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23.170731707317074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1.4184397163120568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101.52972027972028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774.3333333333334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858</v>
      </c>
    </row>
    <row r="11" spans="1:4" ht="16.5" customHeight="1">
      <c r="A11" s="226" t="s">
        <v>63</v>
      </c>
      <c r="B11" s="228"/>
      <c r="C11" s="14">
        <v>9</v>
      </c>
      <c r="D11" s="94">
        <v>47</v>
      </c>
    </row>
    <row r="12" spans="1:4" ht="16.5" customHeight="1">
      <c r="A12" s="318" t="s">
        <v>106</v>
      </c>
      <c r="B12" s="318"/>
      <c r="C12" s="14">
        <v>10</v>
      </c>
      <c r="D12" s="94">
        <v>32</v>
      </c>
    </row>
    <row r="13" spans="1:4" ht="16.5" customHeight="1">
      <c r="A13" s="318" t="s">
        <v>31</v>
      </c>
      <c r="B13" s="318"/>
      <c r="C13" s="14">
        <v>11</v>
      </c>
      <c r="D13" s="94">
        <v>86</v>
      </c>
    </row>
    <row r="14" spans="1:4" ht="16.5" customHeight="1">
      <c r="A14" s="318" t="s">
        <v>107</v>
      </c>
      <c r="B14" s="318"/>
      <c r="C14" s="14">
        <v>12</v>
      </c>
      <c r="D14" s="94">
        <v>89</v>
      </c>
    </row>
    <row r="15" spans="1:4" ht="16.5" customHeight="1">
      <c r="A15" s="318" t="s">
        <v>111</v>
      </c>
      <c r="B15" s="318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>
        <v>575832064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208</v>
      </c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&amp;LF03BB656&amp;CФорма № 1-мзс, Підрозділ: Богодухівський районний суд Харківської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2020-01-31T11:52:22Z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F03BB656</vt:lpwstr>
  </property>
  <property fmtid="{D5CDD505-2E9C-101B-9397-08002B2CF9AE}" pid="9" name="Підрозділ">
    <vt:lpwstr>Богодухівський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